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lyn.wollaston\Downloads\"/>
    </mc:Choice>
  </mc:AlternateContent>
  <xr:revisionPtr revIDLastSave="0" documentId="8_{24A49134-4A20-4D9D-A346-C3F1D95D453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3-Sump &amp; Sewage Pumps...." sheetId="6" r:id="rId1"/>
  </sheets>
  <externalReferences>
    <externalReference r:id="rId2"/>
  </externalReferences>
  <definedNames>
    <definedName name="_xlnm._FilterDatabase" localSheetId="0" hidden="1">'13-Sump &amp; Sewage Pumps....'!$B$40:$G$42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  <c r="E11" i="6"/>
  <c r="E12" i="6"/>
  <c r="E13" i="6"/>
  <c r="E15" i="6"/>
  <c r="E17" i="6"/>
  <c r="E20" i="6"/>
  <c r="E21" i="6"/>
  <c r="E22" i="6"/>
  <c r="E23" i="6"/>
  <c r="E24" i="6"/>
  <c r="E25" i="6"/>
  <c r="E26" i="6"/>
  <c r="E27" i="6"/>
  <c r="E28" i="6"/>
  <c r="E29" i="6"/>
  <c r="E30" i="6"/>
  <c r="E31" i="6"/>
  <c r="E40" i="6"/>
  <c r="E41" i="6"/>
  <c r="E42" i="6"/>
  <c r="E9" i="6"/>
  <c r="H7" i="6"/>
  <c r="H42" i="6" l="1"/>
  <c r="H41" i="6"/>
  <c r="H16" i="6"/>
  <c r="H24" i="6"/>
  <c r="H32" i="6"/>
  <c r="H17" i="6"/>
  <c r="H31" i="6"/>
  <c r="H40" i="6"/>
  <c r="H25" i="6"/>
  <c r="H33" i="6"/>
  <c r="H18" i="6"/>
  <c r="H26" i="6"/>
  <c r="H34" i="6"/>
  <c r="H19" i="6"/>
  <c r="H27" i="6"/>
  <c r="H9" i="6"/>
  <c r="H20" i="6"/>
  <c r="H28" i="6"/>
  <c r="H22" i="6"/>
  <c r="H23" i="6"/>
  <c r="H10" i="6"/>
  <c r="H11" i="6"/>
  <c r="H12" i="6"/>
  <c r="H13" i="6"/>
  <c r="H21" i="6"/>
  <c r="H29" i="6"/>
  <c r="H14" i="6"/>
  <c r="H30" i="6"/>
  <c r="H15" i="6"/>
</calcChain>
</file>

<file path=xl/sharedStrings.xml><?xml version="1.0" encoding="utf-8"?>
<sst xmlns="http://schemas.openxmlformats.org/spreadsheetml/2006/main" count="120" uniqueCount="114">
  <si>
    <t>Sump &amp; Sewage Pumps, Float Switch, Sump Basin</t>
  </si>
  <si>
    <t>Section A13</t>
  </si>
  <si>
    <t>Multiplier</t>
  </si>
  <si>
    <t>AGI Part #</t>
  </si>
  <si>
    <t>Description</t>
  </si>
  <si>
    <t>Carton Qty</t>
  </si>
  <si>
    <t>A138124</t>
  </si>
  <si>
    <t>SPDK125M</t>
  </si>
  <si>
    <t>11/4 MPT ADAPTOR F/SUMP PUMP DISCHARGE KIT  (SPDK125M)</t>
  </si>
  <si>
    <t>A138153</t>
  </si>
  <si>
    <t>SPDK150M</t>
  </si>
  <si>
    <t>11/2 MPT REDUCE ADAPTOR F/SUMP PUMP DISCHARGE KIT (SPDK150M)</t>
  </si>
  <si>
    <t>A138154</t>
  </si>
  <si>
    <t>SPDK150MHD</t>
  </si>
  <si>
    <t>11/2 MPT ADAPTOR F/SUMP PUMP DISCHARGE KIT  (SPDK150MHD)</t>
  </si>
  <si>
    <t>A138191</t>
  </si>
  <si>
    <t>HSBB2300STL</t>
  </si>
  <si>
    <t>18X24  CORRUGATED SUMP BASIN NO COVER    (HSBB2300STL)</t>
  </si>
  <si>
    <t>A138192</t>
  </si>
  <si>
    <t>HSBB2300STL30</t>
  </si>
  <si>
    <t>18X30  CORR SUMP BASIN NO COVER (HSBB1830PL) (HSBB2300STL30)</t>
  </si>
  <si>
    <t>A138195</t>
  </si>
  <si>
    <t>HSBC23STL</t>
  </si>
  <si>
    <t>18   SUMP BASIN SLOT LOCKING COVER   (HSBC23STL)</t>
  </si>
  <si>
    <t>A138194</t>
  </si>
  <si>
    <t>HSBC23RSL</t>
  </si>
  <si>
    <t>18   RADON SUMP COVER FOR 18X24 BASIN   (HSBC23RSL)</t>
  </si>
  <si>
    <t>A13101100</t>
  </si>
  <si>
    <t>CAL91025</t>
  </si>
  <si>
    <t>A13102100</t>
  </si>
  <si>
    <t>A13102400</t>
  </si>
  <si>
    <t>A13102108</t>
  </si>
  <si>
    <t>CAL91251</t>
  </si>
  <si>
    <t>A13101101</t>
  </si>
  <si>
    <t>CAL91025A</t>
  </si>
  <si>
    <t>A13102200</t>
  </si>
  <si>
    <t>CAL91250A</t>
  </si>
  <si>
    <t>A13002110</t>
  </si>
  <si>
    <t>CAL92250</t>
  </si>
  <si>
    <t>A13003112</t>
  </si>
  <si>
    <t>CAL92330</t>
  </si>
  <si>
    <t>A13003215</t>
  </si>
  <si>
    <t>CAL92331</t>
  </si>
  <si>
    <t>A13003415</t>
  </si>
  <si>
    <t>CAL92341</t>
  </si>
  <si>
    <t>A13005115</t>
  </si>
  <si>
    <t>CAL92501</t>
  </si>
  <si>
    <t>A13005215</t>
  </si>
  <si>
    <t>CAL92507</t>
  </si>
  <si>
    <t>A13005415</t>
  </si>
  <si>
    <t>CAL92511</t>
  </si>
  <si>
    <t>A13303112</t>
  </si>
  <si>
    <t>CAL92333</t>
  </si>
  <si>
    <t>A13305115</t>
  </si>
  <si>
    <t>CAL92551</t>
  </si>
  <si>
    <t>A13205100</t>
  </si>
  <si>
    <t>CAL93501</t>
  </si>
  <si>
    <t>A13007115</t>
  </si>
  <si>
    <t>CAL92751</t>
  </si>
  <si>
    <t>A13403112</t>
  </si>
  <si>
    <t>CAL92900</t>
  </si>
  <si>
    <t>A13403212</t>
  </si>
  <si>
    <t>CAL92910</t>
  </si>
  <si>
    <t>List Price</t>
  </si>
  <si>
    <t>A13998</t>
  </si>
  <si>
    <t>E3-2400</t>
  </si>
  <si>
    <t>A13999</t>
  </si>
  <si>
    <t>E2-2200</t>
  </si>
  <si>
    <t>18X22 TOPP BASIN/LID E222EC18WSF (SOL. COVER) (E2-2200)</t>
  </si>
  <si>
    <t>TP - Thermoplastic</t>
  </si>
  <si>
    <t>CI - Cast Iron</t>
  </si>
  <si>
    <t>TS - Tethered Switch</t>
  </si>
  <si>
    <t>VS - Vertical Switch</t>
  </si>
  <si>
    <t>D - Discharge Size</t>
  </si>
  <si>
    <t>PD - Pump Down</t>
  </si>
  <si>
    <t>PU - Pump Up</t>
  </si>
  <si>
    <t>NO - Normally Open</t>
  </si>
  <si>
    <t>NC - Normally Closed</t>
  </si>
  <si>
    <t>Enter      Discount %</t>
  </si>
  <si>
    <t>CB Part #</t>
  </si>
  <si>
    <t>UPC</t>
  </si>
  <si>
    <t xml:space="preserve">Nets </t>
  </si>
  <si>
    <t>1/3HP Sump  TP, TS  1 1/4-1 1/2D  10FT CORD  (CAL92330)</t>
  </si>
  <si>
    <t>1/3HP Sump  CI,  TS, 1 1/2D         10FT CORD     (CAL92331)</t>
  </si>
  <si>
    <t>1/3HP Sump  CI,  VS, 1 1/2D         10FT CORD     (CAL92341)</t>
  </si>
  <si>
    <t>1/2HP Sump  CI,  TS, 1 1/2D         10FT CORD     (CAL92501)</t>
  </si>
  <si>
    <t>1/2HP Sump  CI,  TS, 1 1/2D         25FT CORD     (CAL92507)</t>
  </si>
  <si>
    <t>1/2HP Sump  CI,  VS, 1 1/2D         10FT CORD     (CAL92511)</t>
  </si>
  <si>
    <t>725113925117</t>
  </si>
  <si>
    <t>1/5HP UTILITY PUMP TP  1 1/4D  10FT CORD   (CAL91025)</t>
  </si>
  <si>
    <t>1/5 HP UTILITY PUMP WITH KIT (CAL91025A)</t>
  </si>
  <si>
    <t xml:space="preserve">CAL91250 </t>
  </si>
  <si>
    <t>1/4HP UTILITY PUMP TP  1 1/4D  10FT CORD   (CAL91250)</t>
  </si>
  <si>
    <t>1/4HP UTILITY PUMP CI  1 1/4D    8FT CORD   (CAL91251)</t>
  </si>
  <si>
    <t>725113912513</t>
  </si>
  <si>
    <t>1/4HP UTILITY PUMP WITH KIT (CAL91250A)</t>
  </si>
  <si>
    <t xml:space="preserve">CAL91255 </t>
  </si>
  <si>
    <t>1/4HP UTILITY PUMP TP  1 1/4D  25FT CORD   (CAL91255)</t>
  </si>
  <si>
    <t>1/2HP Sewage  CI, TS,   2D  10FT CORD   (CAL93501)</t>
  </si>
  <si>
    <t>1/3HP Pedestal   TP,   1 1/4D    10FT CORD     (CAL92333)</t>
  </si>
  <si>
    <t>1/3HP Battery B/up sys  TP,TS  1 14-1 1/2D, 10FT  (CAL92900)</t>
  </si>
  <si>
    <t>1/3HP Battery B/up sys  TP,VS  1 14-1 1/2D  10FT  (CAL92910)</t>
  </si>
  <si>
    <t>A13996</t>
  </si>
  <si>
    <t>COUPLING FOR UTILITY PUMP KIT 025A &amp; 250A(99007)</t>
  </si>
  <si>
    <t>18X30 STRUCT. FOAM TOPP BAS E324EC18WF(SOL.COVER) (E3-2400)</t>
  </si>
  <si>
    <t>NEW PRICING</t>
  </si>
  <si>
    <t>DISCONTINUED ITEMS, WHILE QTY LAST</t>
  </si>
  <si>
    <t>Qty Available</t>
  </si>
  <si>
    <t>1/4HP Sump  TP, TS  1 1/4-1 1/2D  10FT CORD  (CAL92250)</t>
  </si>
  <si>
    <t>3/4HP Sump  CI, VS,  1 1/2D        10FT CORD     (CAL92751)</t>
  </si>
  <si>
    <t>1/2 HP PED SP, CI, 1-1/2 SD SS DRIVE+IMP+FL 10CD (CAL92551)</t>
  </si>
  <si>
    <t>Pump Legend</t>
  </si>
  <si>
    <t>Pricing Effective: February 21, 2023</t>
  </si>
  <si>
    <t>A13 - 1-23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</si>
</sst>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6" formatCode="0.0000"/>
    <numFmt numFmtId="167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3" xfId="0" applyBorder="1"/>
    <xf numFmtId="0" fontId="3" fillId="0" borderId="0" xfId="2" applyBorder="1" applyAlignment="1"/>
    <xf numFmtId="0" fontId="5" fillId="0" borderId="0" xfId="0" applyFont="1"/>
    <xf numFmtId="0" fontId="0" fillId="0" borderId="7" xfId="0" applyBorder="1" applyAlignment="1">
      <alignment horizontal="center"/>
    </xf>
    <xf numFmtId="0" fontId="0" fillId="0" borderId="2" xfId="0" applyBorder="1"/>
    <xf numFmtId="164" fontId="6" fillId="0" borderId="0" xfId="1" applyFont="1"/>
    <xf numFmtId="0" fontId="11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vertical="center"/>
    </xf>
    <xf numFmtId="0" fontId="7" fillId="4" borderId="0" xfId="0" applyFont="1" applyFill="1"/>
    <xf numFmtId="0" fontId="7" fillId="6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2" applyFont="1" applyBorder="1" applyAlignment="1"/>
    <xf numFmtId="0" fontId="7" fillId="0" borderId="0" xfId="0" applyFont="1" applyAlignment="1">
      <alignment vertical="center"/>
    </xf>
    <xf numFmtId="164" fontId="6" fillId="0" borderId="0" xfId="1" applyFont="1" applyBorder="1"/>
    <xf numFmtId="0" fontId="3" fillId="0" borderId="0" xfId="2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vertical="center"/>
    </xf>
    <xf numFmtId="0" fontId="7" fillId="6" borderId="17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/>
    </xf>
    <xf numFmtId="164" fontId="7" fillId="6" borderId="18" xfId="1" applyFont="1" applyFill="1" applyBorder="1"/>
    <xf numFmtId="164" fontId="7" fillId="6" borderId="12" xfId="1" applyFont="1" applyFill="1" applyBorder="1"/>
    <xf numFmtId="164" fontId="7" fillId="6" borderId="5" xfId="1" applyFont="1" applyFill="1" applyBorder="1"/>
    <xf numFmtId="164" fontId="7" fillId="6" borderId="17" xfId="1" applyFont="1" applyFill="1" applyBorder="1"/>
    <xf numFmtId="164" fontId="7" fillId="6" borderId="11" xfId="1" applyFont="1" applyFill="1" applyBorder="1"/>
    <xf numFmtId="164" fontId="7" fillId="6" borderId="13" xfId="1" applyFont="1" applyFill="1" applyBorder="1"/>
    <xf numFmtId="0" fontId="5" fillId="0" borderId="0" xfId="0" applyFont="1" applyAlignment="1">
      <alignment horizontal="center"/>
    </xf>
    <xf numFmtId="0" fontId="13" fillId="0" borderId="9" xfId="0" applyFont="1" applyBorder="1"/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164" fontId="13" fillId="0" borderId="5" xfId="1" applyFont="1" applyFill="1" applyBorder="1"/>
    <xf numFmtId="167" fontId="14" fillId="0" borderId="1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6" fillId="2" borderId="9" xfId="0" applyFont="1" applyFill="1" applyBorder="1"/>
    <xf numFmtId="0" fontId="16" fillId="2" borderId="5" xfId="0" applyFont="1" applyFill="1" applyBorder="1" applyAlignment="1">
      <alignment horizontal="center"/>
    </xf>
    <xf numFmtId="0" fontId="16" fillId="2" borderId="5" xfId="0" applyFont="1" applyFill="1" applyBorder="1"/>
    <xf numFmtId="164" fontId="16" fillId="2" borderId="5" xfId="1" applyFont="1" applyFill="1" applyBorder="1"/>
    <xf numFmtId="167" fontId="17" fillId="2" borderId="12" xfId="1" applyNumberFormat="1" applyFont="1" applyFill="1" applyBorder="1" applyAlignment="1">
      <alignment horizontal="center"/>
    </xf>
    <xf numFmtId="0" fontId="13" fillId="0" borderId="16" xfId="0" applyFont="1" applyBorder="1"/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164" fontId="13" fillId="0" borderId="17" xfId="1" applyFont="1" applyFill="1" applyBorder="1"/>
    <xf numFmtId="167" fontId="14" fillId="0" borderId="18" xfId="1" applyNumberFormat="1" applyFont="1" applyFill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164" fontId="13" fillId="0" borderId="11" xfId="1" applyFont="1" applyFill="1" applyBorder="1"/>
    <xf numFmtId="167" fontId="14" fillId="0" borderId="13" xfId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9" fillId="2" borderId="23" xfId="0" applyFont="1" applyFill="1" applyBorder="1" applyAlignment="1">
      <alignment horizontal="left" wrapText="1"/>
    </xf>
    <xf numFmtId="2" fontId="0" fillId="2" borderId="23" xfId="0" applyNumberForma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/>
    </xf>
    <xf numFmtId="166" fontId="0" fillId="5" borderId="19" xfId="0" applyNumberForma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8" fillId="0" borderId="0" xfId="2" applyFont="1" applyBorder="1" applyAlignment="1"/>
    <xf numFmtId="0" fontId="10" fillId="0" borderId="7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</cellXfs>
  <cellStyles count="6">
    <cellStyle name="Currency" xfId="1" builtinId="4"/>
    <cellStyle name="Currency 2" xfId="5" xr:uid="{00000000-0005-0000-0000-000002000000}"/>
    <cellStyle name="Hyperlink" xfId="2" builtinId="8"/>
    <cellStyle name="Normal" xfId="0" builtinId="0"/>
    <cellStyle name="Normal 2" xfId="3" xr:uid="{00000000-0005-0000-0000-000005000000}"/>
    <cellStyle name="Normal 2 2" xfId="4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</xdr:colOff>
      <xdr:row>1</xdr:row>
      <xdr:rowOff>152400</xdr:rowOff>
    </xdr:from>
    <xdr:ext cx="756190" cy="965712"/>
    <xdr:pic>
      <xdr:nvPicPr>
        <xdr:cNvPr id="3" name="Picture 2">
          <a:extLst>
            <a:ext uri="{FF2B5EF4-FFF2-40B4-BE49-F238E27FC236}">
              <a16:creationId xmlns:a16="http://schemas.microsoft.com/office/drawing/2014/main" id="{9B08406F-7CF2-410C-8BAB-B00C08CA0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" y="352425"/>
          <a:ext cx="756190" cy="96571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bsupplies-my.sharepoint.com/personal/mike_boudreau_cbsupplies_ca/Documents/Shared%20Files/Pricing%20Files/UPC%20Codes/ALL%20ITEMS%20%20-%20%20UPC%20Codes%2011-2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C"/>
      <sheetName val="data"/>
    </sheetNames>
    <sheetDataSet>
      <sheetData sheetId="0">
        <row r="12788">
          <cell r="B12788" t="str">
            <v>A138001</v>
          </cell>
          <cell r="C12788" t="str">
            <v>LAUNDRY TRAY SYSTEM(PUMP,BASIN,COVER,CHK, NIPPLE)  (LTS33)</v>
          </cell>
          <cell r="D12788" t="str">
            <v>642026015141</v>
          </cell>
        </row>
        <row r="12789">
          <cell r="B12789" t="str">
            <v>A13205300</v>
          </cell>
          <cell r="C12789" t="str">
            <v>1/2 HP SWG PACK (93501PUMP,18X30BASIN,HUB/COV/CHK) (HPA500S)</v>
          </cell>
          <cell r="D12789" t="str">
            <v>642026015820</v>
          </cell>
        </row>
        <row r="12790">
          <cell r="B12790" t="str">
            <v>A135181</v>
          </cell>
          <cell r="C12790" t="str">
            <v>1PC 18 DIA SLOTTED/HARD BASIN PLASTIC COVER   (1PC)</v>
          </cell>
          <cell r="D12790" t="str">
            <v>642026026772</v>
          </cell>
        </row>
        <row r="12791">
          <cell r="B12791" t="str">
            <v>A135182</v>
          </cell>
          <cell r="C12791" t="str">
            <v>1PC 18 DIAM 2 HOLE/HARD BASIN STEEL COVER   (1SC)</v>
          </cell>
          <cell r="D12791" t="str">
            <v>642026026789</v>
          </cell>
        </row>
        <row r="12792">
          <cell r="B12792" t="str">
            <v>A135183</v>
          </cell>
          <cell r="C12792" t="str">
            <v>2 PC 18 DIA 2 HOLE/HARD BASIN STEEL COVER   (2SC)</v>
          </cell>
          <cell r="D12792" t="str">
            <v>642026026796</v>
          </cell>
        </row>
        <row r="12793">
          <cell r="B12793" t="str">
            <v>A136401</v>
          </cell>
          <cell r="C12793" t="str">
            <v>4 ADAPT-A-FLEX HUB  (4AF-HUB)</v>
          </cell>
          <cell r="D12793" t="str">
            <v>642026026802</v>
          </cell>
        </row>
        <row r="12794">
          <cell r="B12794" t="str">
            <v>A136402</v>
          </cell>
          <cell r="C12794" t="str">
            <v>4 CAST IRON HUB   (4-HUB)</v>
          </cell>
          <cell r="D12794" t="str">
            <v>642026026819</v>
          </cell>
        </row>
        <row r="12795">
          <cell r="B12795" t="str">
            <v>A138181</v>
          </cell>
          <cell r="C12795" t="str">
            <v>18X22 SUMP BASIN W/POLY COVER    (HSB1822)</v>
          </cell>
          <cell r="D12795" t="str">
            <v>642026026840</v>
          </cell>
        </row>
        <row r="12796">
          <cell r="B12796" t="str">
            <v>A138182</v>
          </cell>
          <cell r="C12796" t="str">
            <v>18X22 SUMP BASIN W/STEEL COVER    (HSB18221SC)</v>
          </cell>
          <cell r="D12796" t="str">
            <v>642026026857</v>
          </cell>
        </row>
        <row r="12797">
          <cell r="B12797" t="str">
            <v>A138184</v>
          </cell>
          <cell r="C12797" t="str">
            <v>18X22 SUMP BASIN NO COVER SUMP BASIN   (HSB1822LC)</v>
          </cell>
          <cell r="D12797" t="str">
            <v>642026026864</v>
          </cell>
        </row>
        <row r="12798">
          <cell r="B12798" t="str">
            <v>A139301</v>
          </cell>
          <cell r="C12798" t="str">
            <v>18X30 HUB SEWGE BASIN W/STEEL COVER   (HSB1830)</v>
          </cell>
          <cell r="D12798" t="str">
            <v>642026026888</v>
          </cell>
        </row>
        <row r="12799">
          <cell r="B12799" t="str">
            <v>A139321</v>
          </cell>
          <cell r="C12799" t="str">
            <v>18X30 HUB SEWAGE BASIN W/2 PC STEEL COVER   (HSB18302SC)</v>
          </cell>
          <cell r="D12799" t="str">
            <v>642026026895</v>
          </cell>
        </row>
        <row r="12800">
          <cell r="B12800" t="str">
            <v>A139331</v>
          </cell>
          <cell r="C12800" t="str">
            <v>18X30 TAPE, NUTS, BOLTS BASIN KIT   (HSB1830KIT)</v>
          </cell>
          <cell r="D12800" t="str">
            <v>642026026901</v>
          </cell>
        </row>
        <row r="12801">
          <cell r="B12801" t="str">
            <v>A139341</v>
          </cell>
          <cell r="C12801" t="str">
            <v>18X30 SEWAGE BASIN NO COVER    (HSB1830LC)</v>
          </cell>
          <cell r="D12801" t="str">
            <v>642026026918</v>
          </cell>
        </row>
        <row r="12802">
          <cell r="B12802" t="str">
            <v>A139351</v>
          </cell>
          <cell r="C12802" t="str">
            <v>18X30  SEWGE BASN W/STEEL COVER NO HOLE   (HSB1830NH)</v>
          </cell>
          <cell r="D12802" t="str">
            <v>642026026925</v>
          </cell>
        </row>
        <row r="12803">
          <cell r="B12803" t="str">
            <v>A139371</v>
          </cell>
          <cell r="C12803" t="str">
            <v>24X24 HUB SEWAGE BASIN W/STEEL COVER  (HSB2424)</v>
          </cell>
          <cell r="D12803" t="str">
            <v>642026026932</v>
          </cell>
        </row>
        <row r="12804">
          <cell r="B12804" t="str">
            <v>A139381</v>
          </cell>
          <cell r="C12804" t="str">
            <v>24X36 HUB SEWAGE BASIN W/STEEL COVER  (HSB2436)</v>
          </cell>
          <cell r="D12804" t="str">
            <v>642026026949</v>
          </cell>
        </row>
        <row r="12805">
          <cell r="B12805" t="str">
            <v>A139391</v>
          </cell>
          <cell r="C12805" t="str">
            <v>24X36 NO HOLE SEWAGE BASIN W/STEEL COVER   (HSB2436NH)</v>
          </cell>
          <cell r="D12805" t="str">
            <v>642026026956</v>
          </cell>
        </row>
        <row r="12806">
          <cell r="B12806" t="str">
            <v>A139411</v>
          </cell>
          <cell r="C12806" t="str">
            <v>30X36 SEWAGE BASIN W/DUPLEX STEEL COVER   (HSB3036D)</v>
          </cell>
          <cell r="D12806" t="str">
            <v>642026026963</v>
          </cell>
        </row>
        <row r="12807">
          <cell r="B12807" t="str">
            <v>A138011</v>
          </cell>
          <cell r="C12807" t="str">
            <v>BASIN FOR LAUNDRY TRAYONLY  (LTSB)</v>
          </cell>
          <cell r="D12807" t="str">
            <v>642026026970</v>
          </cell>
        </row>
        <row r="12808">
          <cell r="B12808" t="str">
            <v>A138101</v>
          </cell>
          <cell r="C12808" t="str">
            <v>10FT FLT CRD HI WATER ALARM  115v   (HWA115-10)</v>
          </cell>
          <cell r="D12808" t="str">
            <v>642026030670</v>
          </cell>
        </row>
        <row r="12809">
          <cell r="B12809" t="str">
            <v>A138191</v>
          </cell>
          <cell r="C12809" t="str">
            <v>18X24  CORR SUMP BASIN NO COVER    (HSBB2300STL)</v>
          </cell>
          <cell r="D12809" t="str">
            <v>642026038300</v>
          </cell>
        </row>
        <row r="12810">
          <cell r="B12810" t="str">
            <v>A138195</v>
          </cell>
          <cell r="C12810" t="str">
            <v>18 X24  SUMP BASIN SLOT LOCKING COVER   (HSBC23STL)</v>
          </cell>
          <cell r="D12810" t="str">
            <v>642026038317</v>
          </cell>
        </row>
        <row r="12811">
          <cell r="B12811" t="str">
            <v>A138124</v>
          </cell>
          <cell r="C12811" t="str">
            <v>11/4 MPT ADAPTOR F/SUMP PUMP DISCHARGE KIT  (SPDK125M)</v>
          </cell>
          <cell r="D12811" t="str">
            <v>642026043748</v>
          </cell>
        </row>
        <row r="12812">
          <cell r="B12812" t="str">
            <v>A138153</v>
          </cell>
          <cell r="C12812" t="str">
            <v>11/2 MPT REDUCE ADAPTOR F/SUMP PUMP DISCHARGE KIT (SPDK150M)</v>
          </cell>
          <cell r="D12812" t="str">
            <v>642026043755</v>
          </cell>
        </row>
        <row r="12813">
          <cell r="B12813" t="str">
            <v>A138154</v>
          </cell>
          <cell r="C12813" t="str">
            <v>11/2 MPT ADAPTOR F/SUMP PUMP DISCHARGE KIT  (SPDK150MHD)</v>
          </cell>
          <cell r="D12813" t="str">
            <v>642026052139</v>
          </cell>
        </row>
        <row r="12814">
          <cell r="B12814" t="str">
            <v>A138122</v>
          </cell>
          <cell r="C12814" t="str">
            <v>11/4 300 FT - SUMP PUMP DISCHARGE HOSE   (SPDH125-300)</v>
          </cell>
          <cell r="D12814" t="str">
            <v>642026061094</v>
          </cell>
        </row>
        <row r="12815">
          <cell r="B12815" t="str">
            <v>A138151</v>
          </cell>
          <cell r="C12815" t="str">
            <v>11/2 150 FT SUMP PUMP DISCHARGE HOSE   (SPDH150-150)</v>
          </cell>
          <cell r="D12815" t="str">
            <v>642026061100</v>
          </cell>
        </row>
        <row r="12816">
          <cell r="B12816" t="str">
            <v>A139361</v>
          </cell>
          <cell r="C12816" t="str">
            <v>18X30 NO HOLE SEWGE BASN NO COV   (HSB1830NHLC)</v>
          </cell>
          <cell r="D12816" t="str">
            <v>642026067515</v>
          </cell>
        </row>
        <row r="12817">
          <cell r="B12817" t="str">
            <v>A138196</v>
          </cell>
          <cell r="C12817" t="str">
            <v>18X24 CORR SUMP BASIN COVER SO   (HSBC23STLSOLID)</v>
          </cell>
          <cell r="D12817" t="str">
            <v>642026078849</v>
          </cell>
        </row>
        <row r="12818">
          <cell r="B12818" t="str">
            <v>A1370102</v>
          </cell>
          <cell r="C12818" t="str">
            <v>10FT. FLOAT SWITCH W/PLG PD/NO 120V  (GF2OW10F1)</v>
          </cell>
          <cell r="D12818" t="str">
            <v>642026082891</v>
          </cell>
        </row>
        <row r="12819">
          <cell r="B12819" t="str">
            <v>A1370152</v>
          </cell>
          <cell r="C12819" t="str">
            <v>15FT. FLOAT SWITCH W/PLG PD/NO 120V  (GF2OW15F1)</v>
          </cell>
          <cell r="D12819" t="str">
            <v>642026082907</v>
          </cell>
        </row>
        <row r="12820">
          <cell r="B12820" t="str">
            <v>A1370202</v>
          </cell>
          <cell r="C12820" t="str">
            <v>20FT. FLOAT SWITCH W/PLG PD/NO 120V  (GF2OW20F1)</v>
          </cell>
          <cell r="D12820" t="str">
            <v>642026082914</v>
          </cell>
        </row>
        <row r="12821">
          <cell r="B12821" t="str">
            <v>A1370302</v>
          </cell>
          <cell r="C12821" t="str">
            <v>30FT. FLOAT SWITCH W/PLG PD/NO 120V  (GF2OW30F1)</v>
          </cell>
          <cell r="D12821" t="str">
            <v>642026082921</v>
          </cell>
        </row>
        <row r="12822">
          <cell r="B12822" t="str">
            <v>A1370502</v>
          </cell>
          <cell r="C12822" t="str">
            <v>50FT. FLOAT SWITCH W/PLG PD/NO 120V  (GF2OW50F1)</v>
          </cell>
          <cell r="D12822" t="str">
            <v>642026082938</v>
          </cell>
        </row>
        <row r="12823">
          <cell r="B12823" t="str">
            <v>A1370103</v>
          </cell>
          <cell r="C12823" t="str">
            <v>10FT. FLOAT SWITCH W/PLG PD/NO 240V  (GF2OW10F2)</v>
          </cell>
          <cell r="D12823" t="str">
            <v>642026082945</v>
          </cell>
        </row>
        <row r="12824">
          <cell r="B12824" t="str">
            <v>A1370153</v>
          </cell>
          <cell r="C12824" t="str">
            <v>15FT. FLOAT SWITCH W/PLG PD/NO 240V  (GF2OW15F2)</v>
          </cell>
          <cell r="D12824" t="str">
            <v>642026082952</v>
          </cell>
        </row>
        <row r="12825">
          <cell r="B12825" t="str">
            <v>A1370203</v>
          </cell>
          <cell r="C12825" t="str">
            <v>20FT. FLOAT SWITCH W/PLG PD/NO 240v  (GF2OW20F2)</v>
          </cell>
          <cell r="D12825" t="str">
            <v>642026082969</v>
          </cell>
        </row>
        <row r="12826">
          <cell r="B12826" t="str">
            <v>A1370101</v>
          </cell>
          <cell r="C12826" t="str">
            <v>10FT. FLOAT SWITCH NO/PLG PD/NO 120/240v  (GF2OW1000)</v>
          </cell>
          <cell r="D12826" t="str">
            <v>642026082976</v>
          </cell>
        </row>
        <row r="12827">
          <cell r="B12827" t="str">
            <v>A1370151</v>
          </cell>
          <cell r="C12827" t="str">
            <v>15FT. FLOAT SWITCH NO/PLG PD/NO 120/240v  (GF2OW1500)</v>
          </cell>
          <cell r="D12827" t="str">
            <v>642026082983</v>
          </cell>
        </row>
        <row r="12828">
          <cell r="B12828" t="str">
            <v>A1370201</v>
          </cell>
          <cell r="C12828" t="str">
            <v>20FT. FLOAT SWITCH NO/PLG PD/NO 120/240v  (GF2OW2000)</v>
          </cell>
          <cell r="D12828" t="str">
            <v>642026082990</v>
          </cell>
        </row>
        <row r="12829">
          <cell r="B12829" t="str">
            <v>A1370301</v>
          </cell>
          <cell r="C12829" t="str">
            <v>30FT. FLOAT SWITCH NO/PLG PD/NO 120/240v  (GF2OW3000)</v>
          </cell>
          <cell r="D12829" t="str">
            <v>642026083003</v>
          </cell>
        </row>
        <row r="12830">
          <cell r="B12830" t="str">
            <v>A1370501</v>
          </cell>
          <cell r="C12830" t="str">
            <v>50FT. FLOAT SWITCH NO/PLG PD/NO 120/240v  (GF2OW5000)</v>
          </cell>
          <cell r="D12830" t="str">
            <v>642026083010</v>
          </cell>
        </row>
        <row r="12831">
          <cell r="B12831" t="str">
            <v>A1371102</v>
          </cell>
          <cell r="C12831" t="str">
            <v>10FT. FLOAT SWITCH W/PLG PU/NC 120v  (GW2CW10F1)</v>
          </cell>
          <cell r="D12831" t="str">
            <v>642026083027</v>
          </cell>
        </row>
        <row r="12832">
          <cell r="B12832" t="str">
            <v>A1371152</v>
          </cell>
          <cell r="C12832" t="str">
            <v>15FT. FLOAT SWITCH W/PLG PU/NC 120v  (GW2CW15F1)</v>
          </cell>
          <cell r="D12832" t="str">
            <v>642026083034</v>
          </cell>
        </row>
        <row r="12833">
          <cell r="B12833" t="str">
            <v>A1371202</v>
          </cell>
          <cell r="C12833" t="str">
            <v>20FT. FLOAT SWITCH W/PLG PU/NC 120v  (GW2CW20F1)</v>
          </cell>
          <cell r="D12833" t="str">
            <v>642026083041</v>
          </cell>
        </row>
        <row r="12834">
          <cell r="B12834" t="str">
            <v>A1371302</v>
          </cell>
          <cell r="C12834" t="str">
            <v>30FT. FLOAT SWITCH W/PLG PU/NC 120v  (GW2CW30F1)</v>
          </cell>
          <cell r="D12834" t="str">
            <v>642026083058</v>
          </cell>
        </row>
        <row r="12835">
          <cell r="B12835" t="str">
            <v>A1371502</v>
          </cell>
          <cell r="C12835" t="str">
            <v>50FT. FLOAT SWITCH W/PLG PU/NC 120v  (GW2CW50F1)</v>
          </cell>
          <cell r="D12835" t="str">
            <v>642026083065</v>
          </cell>
        </row>
        <row r="12836">
          <cell r="B12836" t="str">
            <v>A1371103</v>
          </cell>
          <cell r="C12836" t="str">
            <v>10FT. FLOAT SWITCH W/PLG PU/NC 240v  (GW2CW10F2)</v>
          </cell>
          <cell r="D12836" t="str">
            <v>642026083072</v>
          </cell>
        </row>
        <row r="12837">
          <cell r="B12837" t="str">
            <v>A1371153</v>
          </cell>
          <cell r="C12837" t="str">
            <v>15FT. FLOAT SWITCH W/PLG PU/NC 240v  (GW2CW15F2)</v>
          </cell>
          <cell r="D12837" t="str">
            <v>642026083089</v>
          </cell>
        </row>
        <row r="12838">
          <cell r="B12838" t="str">
            <v>A1371203</v>
          </cell>
          <cell r="C12838" t="str">
            <v>20FT. FLOAT SWITCH W/PLG PU/NC 240v  (GW2CW20F2)</v>
          </cell>
          <cell r="D12838" t="str">
            <v>642026083096</v>
          </cell>
        </row>
        <row r="12839">
          <cell r="B12839" t="str">
            <v>A1371101</v>
          </cell>
          <cell r="C12839" t="str">
            <v>10FT. FLOAT SWITCH 10F NO/PLG PU/NC 120/240v  (GW2CW1000)</v>
          </cell>
          <cell r="D12839" t="str">
            <v>642026083102</v>
          </cell>
        </row>
        <row r="12840">
          <cell r="B12840" t="str">
            <v>A1371151</v>
          </cell>
          <cell r="C12840" t="str">
            <v>15FT. FLOAT SWITCH 15F NO/PLG PU/NC 120/240v  (GW2CW1500)</v>
          </cell>
          <cell r="D12840" t="str">
            <v>642026083119</v>
          </cell>
        </row>
        <row r="12841">
          <cell r="B12841" t="str">
            <v>A1371201</v>
          </cell>
          <cell r="C12841" t="str">
            <v>20FT. FLOAT SWITCH 20F NO/PLG PU/NC 120/240v  (GW2CW2000)</v>
          </cell>
          <cell r="D12841" t="str">
            <v>642026083126</v>
          </cell>
        </row>
        <row r="12842">
          <cell r="B12842" t="str">
            <v>A1371301</v>
          </cell>
          <cell r="C12842" t="str">
            <v>30FT. FLOAT SWITCH 30F NO/PLG PU/NC 120/240v  (GW2CW3000)</v>
          </cell>
          <cell r="D12842" t="str">
            <v>642026083133</v>
          </cell>
        </row>
        <row r="12843">
          <cell r="B12843" t="str">
            <v>A1371501</v>
          </cell>
          <cell r="C12843" t="str">
            <v>50FT. FLOAT SWITCH 50F NO/PLG PU/NC 120/240v  (GW2CW5000)</v>
          </cell>
          <cell r="D12843" t="str">
            <v>642026083140</v>
          </cell>
        </row>
        <row r="12844">
          <cell r="B12844" t="str">
            <v>A1373000</v>
          </cell>
          <cell r="C12844" t="str">
            <v>15FT FLT CRD INDOOR WATER ALARM  115v   (SP3000-15)</v>
          </cell>
          <cell r="D12844" t="str">
            <v>642026084291</v>
          </cell>
        </row>
        <row r="12845">
          <cell r="B12845" t="str">
            <v>A1370104</v>
          </cell>
          <cell r="C12845" t="str">
            <v>10FT FLOAT SW W/PLG PU/NC 120V     (GF2CW10F1)</v>
          </cell>
          <cell r="D12845" t="str">
            <v>642026090711</v>
          </cell>
        </row>
        <row r="12846">
          <cell r="B12846" t="str">
            <v>A138192</v>
          </cell>
          <cell r="C12846" t="str">
            <v>18X30  CORR SUMP BASINNO COVER (HSBB1830PL)  (HSBB2300STL30)</v>
          </cell>
          <cell r="D12846" t="str">
            <v>642026099066</v>
          </cell>
        </row>
        <row r="12847">
          <cell r="B12847" t="str">
            <v>A138194</v>
          </cell>
          <cell r="C12847" t="str">
            <v>18         RADON SUMP COVER FOR 18X24 BASIN   (HSBC23RSL)</v>
          </cell>
          <cell r="D12847" t="str">
            <v>642026111492</v>
          </cell>
        </row>
        <row r="12848">
          <cell r="B12848" t="str">
            <v>A13101100</v>
          </cell>
          <cell r="C12848" t="str">
            <v>1/5HP UTILITY PUMP THERMOPLASTIC    (CAL91025)</v>
          </cell>
          <cell r="D12848" t="str">
            <v>725113910250</v>
          </cell>
        </row>
        <row r="12849">
          <cell r="B12849" t="str">
            <v>A13102100</v>
          </cell>
          <cell r="C12849" t="str">
            <v>1/4 HP UTILITY 10FT CORD     (CAL91250)</v>
          </cell>
          <cell r="D12849" t="str">
            <v>725113912506</v>
          </cell>
        </row>
        <row r="12850">
          <cell r="B12850" t="str">
            <v>A13102400</v>
          </cell>
          <cell r="C12850" t="str">
            <v>1/4 HP UTILITY PUMP THERMOPLAS     (CAL91255)</v>
          </cell>
          <cell r="D12850" t="str">
            <v>725113912551</v>
          </cell>
        </row>
        <row r="12851">
          <cell r="B12851" t="str">
            <v>A13103100</v>
          </cell>
          <cell r="C12851" t="str">
            <v>1/3 HP UTILITY PUMP THERMOPLASTIC       (CAL91330)</v>
          </cell>
          <cell r="D12851" t="str">
            <v>725113913305</v>
          </cell>
        </row>
        <row r="12852">
          <cell r="B12852" t="str">
            <v>A13002110</v>
          </cell>
          <cell r="C12852" t="str">
            <v>1/4 HP Sump, TS, TP 1-1/4 or 1-1/2 TD 10 ft cord(CAL92250)</v>
          </cell>
          <cell r="D12852" t="str">
            <v>725113922505</v>
          </cell>
        </row>
        <row r="12853">
          <cell r="B12853" t="str">
            <v>A13003112</v>
          </cell>
          <cell r="C12853" t="str">
            <v>1/3 HP Sump TS TP 1-1/4" or 1-1/2" TD 10 ft cord(CAL92330)</v>
          </cell>
          <cell r="D12853" t="str">
            <v>725113923304</v>
          </cell>
        </row>
        <row r="12854">
          <cell r="B12854" t="str">
            <v>A13003215</v>
          </cell>
          <cell r="C12854" t="str">
            <v>1/3 HP Sump, TS, CI, 11/2 SD, 10 cord     (CAL92331)</v>
          </cell>
          <cell r="D12854" t="str">
            <v>725113923311</v>
          </cell>
        </row>
        <row r="12855">
          <cell r="B12855" t="str">
            <v>A13303112</v>
          </cell>
          <cell r="C12855" t="str">
            <v>1/3 HP Pedestal Sump, TP, 1-1/4 SD, 10 ft cord(CAL92333)</v>
          </cell>
          <cell r="D12855" t="str">
            <v>725113923335</v>
          </cell>
        </row>
        <row r="12856">
          <cell r="B12856" t="str">
            <v>A13003415</v>
          </cell>
          <cell r="C12856" t="str">
            <v>1/3 HP Sump, VS, CI, 11/2 SD, 10 cord     (CAL92341)</v>
          </cell>
          <cell r="D12856" t="str">
            <v>725113923410</v>
          </cell>
        </row>
        <row r="12857">
          <cell r="B12857" t="str">
            <v>A13005115</v>
          </cell>
          <cell r="C12857" t="str">
            <v>1/2 HP Sump, TS, CI, 11/2 SD, 10 cord     (CAL92501)</v>
          </cell>
          <cell r="D12857" t="str">
            <v>725113925018</v>
          </cell>
        </row>
        <row r="12858">
          <cell r="B12858" t="str">
            <v>A13005215</v>
          </cell>
          <cell r="C12858" t="str">
            <v>1/2 HP Sump, TS, CI, 11/2 SD, 25 cord     (CAL92507)</v>
          </cell>
          <cell r="D12858" t="str">
            <v>725113925070</v>
          </cell>
        </row>
        <row r="12859">
          <cell r="B12859" t="str">
            <v>A13305115</v>
          </cell>
          <cell r="C12859" t="str">
            <v>1/2 HP Ped Sp, CI, 1-1/2 SD SS drive+imp+fl 10cd(CAL92551)</v>
          </cell>
          <cell r="D12859" t="str">
            <v>725113925513</v>
          </cell>
        </row>
        <row r="12860">
          <cell r="B12860" t="str">
            <v>A13007115</v>
          </cell>
          <cell r="C12860" t="str">
            <v>3/4 HP Sump, CI,VS, 10 ft cord     (CAL92751)</v>
          </cell>
          <cell r="D12860" t="str">
            <v>725113927517</v>
          </cell>
        </row>
        <row r="12861">
          <cell r="B12861" t="str">
            <v>A13403112</v>
          </cell>
          <cell r="C12861" t="str">
            <v>1/3 HP Bat Bk up sys TS TP 114or 11/2SD, 10cord(CAL92900)</v>
          </cell>
          <cell r="D12861" t="str">
            <v>725113929009</v>
          </cell>
        </row>
        <row r="12862">
          <cell r="B12862" t="str">
            <v>A13403212</v>
          </cell>
          <cell r="C12862" t="str">
            <v>1/3HP Battery B/up sys  TP,VS  1 14-1 1/2D  10FT  (CAL92910)</v>
          </cell>
          <cell r="D12862" t="str">
            <v>725113929108</v>
          </cell>
        </row>
        <row r="12863">
          <cell r="B12863" t="str">
            <v>A13205100</v>
          </cell>
          <cell r="C12863" t="str">
            <v>1/2 HP Swg, TS CI 2 SD Pump 2Solids 10 cord(CAL93501)</v>
          </cell>
          <cell r="D12863" t="str">
            <v>725113935017</v>
          </cell>
        </row>
        <row r="12864">
          <cell r="B12864" t="str">
            <v>A13205200</v>
          </cell>
          <cell r="C12864" t="str">
            <v>1/2 HP Swg TS CI 2 SD Pump 2Solids, 25cord(CAL93507)</v>
          </cell>
          <cell r="D12864" t="str">
            <v>725113935079</v>
          </cell>
        </row>
        <row r="12865">
          <cell r="B12865" t="str">
            <v>A13894501</v>
          </cell>
          <cell r="C12865" t="str">
            <v>1/2HP.  CONVERTABLE JET PUMP     (SP94501)</v>
          </cell>
          <cell r="D12865" t="str">
            <v>725113945016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showGridLines="0" tabSelected="1" zoomScaleNormal="100" workbookViewId="0">
      <selection activeCell="D15" sqref="D15"/>
    </sheetView>
  </sheetViews>
  <sheetFormatPr defaultColWidth="9.109375" defaultRowHeight="13.8" x14ac:dyDescent="0.3"/>
  <cols>
    <col min="1" max="1" width="10.33203125" style="2" customWidth="1"/>
    <col min="2" max="2" width="10" style="2" customWidth="1"/>
    <col min="3" max="3" width="13.5546875" style="2" customWidth="1"/>
    <col min="4" max="4" width="74" style="2" customWidth="1"/>
    <col min="5" max="5" width="17.44140625" style="3" customWidth="1"/>
    <col min="6" max="6" width="12.6640625" style="2" customWidth="1"/>
    <col min="7" max="7" width="13.6640625" style="2" customWidth="1"/>
    <col min="8" max="8" width="13.6640625" style="12" customWidth="1"/>
    <col min="9" max="16384" width="9.109375" style="2"/>
  </cols>
  <sheetData>
    <row r="1" spans="1:8" customFormat="1" ht="15" thickBot="1" x14ac:dyDescent="0.35">
      <c r="C1" s="1"/>
      <c r="E1" s="1"/>
      <c r="G1" s="1"/>
    </row>
    <row r="2" spans="1:8" customFormat="1" ht="16.2" customHeight="1" x14ac:dyDescent="0.3">
      <c r="B2" s="11"/>
      <c r="C2" s="10"/>
      <c r="D2" s="75" t="s">
        <v>0</v>
      </c>
      <c r="E2" s="75"/>
      <c r="F2" s="75"/>
      <c r="G2" s="75"/>
      <c r="H2" s="76"/>
    </row>
    <row r="3" spans="1:8" customFormat="1" ht="15" customHeight="1" x14ac:dyDescent="0.3">
      <c r="B3" s="7"/>
      <c r="C3" s="1"/>
      <c r="D3" s="9"/>
      <c r="E3" s="39"/>
      <c r="F3" s="9"/>
      <c r="G3" s="77" t="s">
        <v>113</v>
      </c>
      <c r="H3" s="78"/>
    </row>
    <row r="4" spans="1:8" customFormat="1" ht="15" customHeight="1" x14ac:dyDescent="0.3">
      <c r="B4" s="7"/>
      <c r="C4" s="1"/>
      <c r="D4" s="9"/>
      <c r="E4" s="39"/>
      <c r="F4" s="9"/>
      <c r="G4" s="77" t="s">
        <v>1</v>
      </c>
      <c r="H4" s="78"/>
    </row>
    <row r="5" spans="1:8" customFormat="1" ht="15" customHeight="1" thickBot="1" x14ac:dyDescent="0.35">
      <c r="B5" s="7"/>
      <c r="C5" s="1"/>
      <c r="D5" s="9"/>
      <c r="E5" s="39"/>
      <c r="F5" s="77" t="s">
        <v>112</v>
      </c>
      <c r="G5" s="77"/>
      <c r="H5" s="78"/>
    </row>
    <row r="6" spans="1:8" customFormat="1" ht="29.7" customHeight="1" thickBot="1" x14ac:dyDescent="0.35">
      <c r="B6" s="7"/>
      <c r="C6" s="1"/>
      <c r="D6" s="8"/>
      <c r="E6" s="22"/>
      <c r="F6" s="8"/>
      <c r="G6" s="62" t="s">
        <v>78</v>
      </c>
      <c r="H6" s="63">
        <v>0</v>
      </c>
    </row>
    <row r="7" spans="1:8" customFormat="1" ht="15" customHeight="1" thickBot="1" x14ac:dyDescent="0.35">
      <c r="B7" s="7"/>
      <c r="C7" s="74"/>
      <c r="D7" s="74"/>
      <c r="E7" s="23"/>
      <c r="F7" s="19"/>
      <c r="G7" s="66" t="s">
        <v>2</v>
      </c>
      <c r="H7" s="67">
        <f>(100-H6)/100</f>
        <v>1</v>
      </c>
    </row>
    <row r="8" spans="1:8" ht="30" customHeight="1" thickBot="1" x14ac:dyDescent="0.35">
      <c r="A8" s="20"/>
      <c r="B8" s="6" t="s">
        <v>79</v>
      </c>
      <c r="C8" s="5" t="s">
        <v>3</v>
      </c>
      <c r="D8" s="5" t="s">
        <v>4</v>
      </c>
      <c r="E8" s="5" t="s">
        <v>80</v>
      </c>
      <c r="F8" s="5" t="s">
        <v>5</v>
      </c>
      <c r="G8" s="64" t="s">
        <v>63</v>
      </c>
      <c r="H8" s="65" t="s">
        <v>81</v>
      </c>
    </row>
    <row r="9" spans="1:8" x14ac:dyDescent="0.3">
      <c r="A9" s="17"/>
      <c r="B9" s="51" t="s">
        <v>39</v>
      </c>
      <c r="C9" s="52" t="s">
        <v>40</v>
      </c>
      <c r="D9" s="53" t="s">
        <v>82</v>
      </c>
      <c r="E9" s="52" t="str">
        <f>VLOOKUP(B9,[1]UPC!$B$12788:$D$12865,3,0)</f>
        <v>725113923304</v>
      </c>
      <c r="F9" s="52">
        <v>1</v>
      </c>
      <c r="G9" s="54">
        <v>386.77</v>
      </c>
      <c r="H9" s="55">
        <f>G9*$H$7</f>
        <v>386.77</v>
      </c>
    </row>
    <row r="10" spans="1:8" x14ac:dyDescent="0.3">
      <c r="A10" s="17"/>
      <c r="B10" s="40" t="s">
        <v>41</v>
      </c>
      <c r="C10" s="41" t="s">
        <v>42</v>
      </c>
      <c r="D10" s="42" t="s">
        <v>83</v>
      </c>
      <c r="E10" s="41" t="str">
        <f>VLOOKUP(B10,[1]UPC!$B$12788:$D$12865,3,0)</f>
        <v>725113923311</v>
      </c>
      <c r="F10" s="41">
        <v>1</v>
      </c>
      <c r="G10" s="43">
        <v>453.54</v>
      </c>
      <c r="H10" s="44">
        <f t="shared" ref="H10:H34" si="0">G10*$H$7</f>
        <v>453.54</v>
      </c>
    </row>
    <row r="11" spans="1:8" x14ac:dyDescent="0.3">
      <c r="A11" s="17"/>
      <c r="B11" s="40" t="s">
        <v>43</v>
      </c>
      <c r="C11" s="41" t="s">
        <v>44</v>
      </c>
      <c r="D11" s="42" t="s">
        <v>84</v>
      </c>
      <c r="E11" s="41" t="str">
        <f>VLOOKUP(B11,[1]UPC!$B$12788:$D$12865,3,0)</f>
        <v>725113923410</v>
      </c>
      <c r="F11" s="41">
        <v>1</v>
      </c>
      <c r="G11" s="43">
        <v>511.81</v>
      </c>
      <c r="H11" s="44">
        <f t="shared" si="0"/>
        <v>511.81</v>
      </c>
    </row>
    <row r="12" spans="1:8" x14ac:dyDescent="0.3">
      <c r="A12" s="17"/>
      <c r="B12" s="40" t="s">
        <v>45</v>
      </c>
      <c r="C12" s="41" t="s">
        <v>46</v>
      </c>
      <c r="D12" s="42" t="s">
        <v>85</v>
      </c>
      <c r="E12" s="41" t="str">
        <f>VLOOKUP(B12,[1]UPC!$B$12788:$D$12865,3,0)</f>
        <v>725113925018</v>
      </c>
      <c r="F12" s="41">
        <v>1</v>
      </c>
      <c r="G12" s="43">
        <v>499.79</v>
      </c>
      <c r="H12" s="44">
        <f t="shared" si="0"/>
        <v>499.79</v>
      </c>
    </row>
    <row r="13" spans="1:8" x14ac:dyDescent="0.3">
      <c r="A13" s="17"/>
      <c r="B13" s="40" t="s">
        <v>47</v>
      </c>
      <c r="C13" s="41" t="s">
        <v>48</v>
      </c>
      <c r="D13" s="42" t="s">
        <v>86</v>
      </c>
      <c r="E13" s="41" t="str">
        <f>VLOOKUP(B13,[1]UPC!$B$12788:$D$12865,3,0)</f>
        <v>725113925070</v>
      </c>
      <c r="F13" s="41">
        <v>1</v>
      </c>
      <c r="G13" s="43">
        <v>599.6</v>
      </c>
      <c r="H13" s="44">
        <f t="shared" si="0"/>
        <v>599.6</v>
      </c>
    </row>
    <row r="14" spans="1:8" x14ac:dyDescent="0.3">
      <c r="A14" s="17"/>
      <c r="B14" s="40" t="s">
        <v>49</v>
      </c>
      <c r="C14" s="41" t="s">
        <v>50</v>
      </c>
      <c r="D14" s="42" t="s">
        <v>87</v>
      </c>
      <c r="E14" s="41" t="s">
        <v>88</v>
      </c>
      <c r="F14" s="41">
        <v>1</v>
      </c>
      <c r="G14" s="43">
        <v>630.33000000000004</v>
      </c>
      <c r="H14" s="44">
        <f t="shared" si="0"/>
        <v>630.33000000000004</v>
      </c>
    </row>
    <row r="15" spans="1:8" x14ac:dyDescent="0.3">
      <c r="A15" s="17"/>
      <c r="B15" s="40" t="s">
        <v>27</v>
      </c>
      <c r="C15" s="41" t="s">
        <v>28</v>
      </c>
      <c r="D15" s="42" t="s">
        <v>89</v>
      </c>
      <c r="E15" s="41" t="str">
        <f>VLOOKUP(B15,[1]UPC!$B$12788:$D$12865,3,0)</f>
        <v>725113910250</v>
      </c>
      <c r="F15" s="41">
        <v>1</v>
      </c>
      <c r="G15" s="43">
        <v>269.81</v>
      </c>
      <c r="H15" s="44">
        <f t="shared" si="0"/>
        <v>269.81</v>
      </c>
    </row>
    <row r="16" spans="1:8" x14ac:dyDescent="0.3">
      <c r="A16" s="18"/>
      <c r="B16" s="40" t="s">
        <v>33</v>
      </c>
      <c r="C16" s="41" t="s">
        <v>34</v>
      </c>
      <c r="D16" s="42" t="s">
        <v>90</v>
      </c>
      <c r="E16" s="41"/>
      <c r="F16" s="41">
        <v>1</v>
      </c>
      <c r="G16" s="43">
        <v>298.52999999999997</v>
      </c>
      <c r="H16" s="44">
        <f t="shared" si="0"/>
        <v>298.52999999999997</v>
      </c>
    </row>
    <row r="17" spans="1:8" x14ac:dyDescent="0.3">
      <c r="A17" s="17"/>
      <c r="B17" s="40" t="s">
        <v>29</v>
      </c>
      <c r="C17" s="41" t="s">
        <v>91</v>
      </c>
      <c r="D17" s="42" t="s">
        <v>92</v>
      </c>
      <c r="E17" s="41" t="str">
        <f>VLOOKUP(B17,[1]UPC!$B$12788:$D$12865,3,0)</f>
        <v>725113912506</v>
      </c>
      <c r="F17" s="41">
        <v>1</v>
      </c>
      <c r="G17" s="43">
        <v>284.98</v>
      </c>
      <c r="H17" s="44">
        <f t="shared" si="0"/>
        <v>284.98</v>
      </c>
    </row>
    <row r="18" spans="1:8" x14ac:dyDescent="0.3">
      <c r="A18" s="17"/>
      <c r="B18" s="40" t="s">
        <v>31</v>
      </c>
      <c r="C18" s="41" t="s">
        <v>32</v>
      </c>
      <c r="D18" s="42" t="s">
        <v>93</v>
      </c>
      <c r="E18" s="41" t="s">
        <v>94</v>
      </c>
      <c r="F18" s="41">
        <v>1</v>
      </c>
      <c r="G18" s="43">
        <v>298.3</v>
      </c>
      <c r="H18" s="44">
        <f t="shared" si="0"/>
        <v>298.3</v>
      </c>
    </row>
    <row r="19" spans="1:8" x14ac:dyDescent="0.3">
      <c r="A19" s="18"/>
      <c r="B19" s="40" t="s">
        <v>35</v>
      </c>
      <c r="C19" s="41" t="s">
        <v>36</v>
      </c>
      <c r="D19" s="42" t="s">
        <v>95</v>
      </c>
      <c r="E19" s="41"/>
      <c r="F19" s="41">
        <v>1</v>
      </c>
      <c r="G19" s="43">
        <v>313.69</v>
      </c>
      <c r="H19" s="44">
        <f t="shared" si="0"/>
        <v>313.69</v>
      </c>
    </row>
    <row r="20" spans="1:8" x14ac:dyDescent="0.3">
      <c r="A20" s="17"/>
      <c r="B20" s="40" t="s">
        <v>30</v>
      </c>
      <c r="C20" s="41" t="s">
        <v>96</v>
      </c>
      <c r="D20" s="42" t="s">
        <v>97</v>
      </c>
      <c r="E20" s="41" t="str">
        <f>VLOOKUP(B20,[1]UPC!$B$12788:$D$12865,3,0)</f>
        <v>725113912551</v>
      </c>
      <c r="F20" s="41">
        <v>1</v>
      </c>
      <c r="G20" s="43">
        <v>374.32</v>
      </c>
      <c r="H20" s="44">
        <f t="shared" si="0"/>
        <v>374.32</v>
      </c>
    </row>
    <row r="21" spans="1:8" x14ac:dyDescent="0.3">
      <c r="A21" s="17"/>
      <c r="B21" s="40" t="s">
        <v>55</v>
      </c>
      <c r="C21" s="41" t="s">
        <v>56</v>
      </c>
      <c r="D21" s="42" t="s">
        <v>98</v>
      </c>
      <c r="E21" s="41" t="str">
        <f>VLOOKUP(B21,[1]UPC!$B$12788:$D$12865,3,0)</f>
        <v>725113935017</v>
      </c>
      <c r="F21" s="41">
        <v>1</v>
      </c>
      <c r="G21" s="43">
        <v>690.37</v>
      </c>
      <c r="H21" s="44">
        <f t="shared" si="0"/>
        <v>690.37</v>
      </c>
    </row>
    <row r="22" spans="1:8" x14ac:dyDescent="0.3">
      <c r="A22" s="17"/>
      <c r="B22" s="40" t="s">
        <v>51</v>
      </c>
      <c r="C22" s="41" t="s">
        <v>52</v>
      </c>
      <c r="D22" s="42" t="s">
        <v>99</v>
      </c>
      <c r="E22" s="41" t="str">
        <f>VLOOKUP(B22,[1]UPC!$B$12788:$D$12865,3,0)</f>
        <v>725113923335</v>
      </c>
      <c r="F22" s="41">
        <v>1</v>
      </c>
      <c r="G22" s="43">
        <v>342.23</v>
      </c>
      <c r="H22" s="44">
        <f t="shared" si="0"/>
        <v>342.23</v>
      </c>
    </row>
    <row r="23" spans="1:8" x14ac:dyDescent="0.3">
      <c r="A23" s="17"/>
      <c r="B23" s="40" t="s">
        <v>59</v>
      </c>
      <c r="C23" s="41" t="s">
        <v>60</v>
      </c>
      <c r="D23" s="42" t="s">
        <v>100</v>
      </c>
      <c r="E23" s="41" t="str">
        <f>VLOOKUP(B23,[1]UPC!$B$12788:$D$12865,3,0)</f>
        <v>725113929009</v>
      </c>
      <c r="F23" s="41">
        <v>1</v>
      </c>
      <c r="G23" s="43">
        <v>880.11</v>
      </c>
      <c r="H23" s="44">
        <f t="shared" si="0"/>
        <v>880.11</v>
      </c>
    </row>
    <row r="24" spans="1:8" x14ac:dyDescent="0.3">
      <c r="A24" s="17"/>
      <c r="B24" s="40" t="s">
        <v>61</v>
      </c>
      <c r="C24" s="41" t="s">
        <v>62</v>
      </c>
      <c r="D24" s="42" t="s">
        <v>101</v>
      </c>
      <c r="E24" s="41" t="str">
        <f>VLOOKUP(B24,[1]UPC!$B$12788:$D$12865,3,0)</f>
        <v>725113929108</v>
      </c>
      <c r="F24" s="41">
        <v>1</v>
      </c>
      <c r="G24" s="43">
        <v>919.66</v>
      </c>
      <c r="H24" s="44">
        <f t="shared" si="0"/>
        <v>919.66</v>
      </c>
    </row>
    <row r="25" spans="1:8" x14ac:dyDescent="0.3">
      <c r="B25" s="40" t="s">
        <v>6</v>
      </c>
      <c r="C25" s="41" t="s">
        <v>7</v>
      </c>
      <c r="D25" s="42" t="s">
        <v>8</v>
      </c>
      <c r="E25" s="41" t="str">
        <f>VLOOKUP(B25,[1]UPC!$B$12788:$D$12865,3,0)</f>
        <v>642026043748</v>
      </c>
      <c r="F25" s="41">
        <v>8</v>
      </c>
      <c r="G25" s="43">
        <v>31.93</v>
      </c>
      <c r="H25" s="44">
        <f t="shared" si="0"/>
        <v>31.93</v>
      </c>
    </row>
    <row r="26" spans="1:8" x14ac:dyDescent="0.3">
      <c r="B26" s="40" t="s">
        <v>9</v>
      </c>
      <c r="C26" s="41" t="s">
        <v>10</v>
      </c>
      <c r="D26" s="42" t="s">
        <v>11</v>
      </c>
      <c r="E26" s="41" t="str">
        <f>VLOOKUP(B26,[1]UPC!$B$12788:$D$12865,3,0)</f>
        <v>642026043755</v>
      </c>
      <c r="F26" s="41">
        <v>8</v>
      </c>
      <c r="G26" s="43">
        <v>27.67</v>
      </c>
      <c r="H26" s="44">
        <f t="shared" si="0"/>
        <v>27.67</v>
      </c>
    </row>
    <row r="27" spans="1:8" x14ac:dyDescent="0.3">
      <c r="B27" s="40" t="s">
        <v>12</v>
      </c>
      <c r="C27" s="41" t="s">
        <v>13</v>
      </c>
      <c r="D27" s="42" t="s">
        <v>14</v>
      </c>
      <c r="E27" s="41" t="str">
        <f>VLOOKUP(B27,[1]UPC!$B$12788:$D$12865,3,0)</f>
        <v>642026052139</v>
      </c>
      <c r="F27" s="41">
        <v>6</v>
      </c>
      <c r="G27" s="43">
        <v>44.17</v>
      </c>
      <c r="H27" s="44">
        <f t="shared" si="0"/>
        <v>44.17</v>
      </c>
    </row>
    <row r="28" spans="1:8" x14ac:dyDescent="0.3">
      <c r="B28" s="46" t="s">
        <v>15</v>
      </c>
      <c r="C28" s="47" t="s">
        <v>16</v>
      </c>
      <c r="D28" s="48" t="s">
        <v>17</v>
      </c>
      <c r="E28" s="47" t="str">
        <f>VLOOKUP(B28,[1]UPC!$B$12788:$D$12865,3,0)</f>
        <v>642026038300</v>
      </c>
      <c r="F28" s="47">
        <v>1</v>
      </c>
      <c r="G28" s="49">
        <v>140.88999999999999</v>
      </c>
      <c r="H28" s="50">
        <f t="shared" si="0"/>
        <v>140.88999999999999</v>
      </c>
    </row>
    <row r="29" spans="1:8" x14ac:dyDescent="0.3">
      <c r="B29" s="40" t="s">
        <v>18</v>
      </c>
      <c r="C29" s="41" t="s">
        <v>19</v>
      </c>
      <c r="D29" s="42" t="s">
        <v>20</v>
      </c>
      <c r="E29" s="41" t="str">
        <f>VLOOKUP(B29,[1]UPC!$B$12788:$D$12865,3,0)</f>
        <v>642026099066</v>
      </c>
      <c r="F29" s="41">
        <v>1</v>
      </c>
      <c r="G29" s="43">
        <v>149.72</v>
      </c>
      <c r="H29" s="44">
        <f t="shared" si="0"/>
        <v>149.72</v>
      </c>
    </row>
    <row r="30" spans="1:8" x14ac:dyDescent="0.3">
      <c r="B30" s="40" t="s">
        <v>24</v>
      </c>
      <c r="C30" s="41" t="s">
        <v>25</v>
      </c>
      <c r="D30" s="42" t="s">
        <v>26</v>
      </c>
      <c r="E30" s="41" t="str">
        <f>VLOOKUP(B30,[1]UPC!$B$12788:$D$12865,3,0)</f>
        <v>642026111492</v>
      </c>
      <c r="F30" s="41">
        <v>1</v>
      </c>
      <c r="G30" s="43">
        <v>189.06</v>
      </c>
      <c r="H30" s="44">
        <f t="shared" si="0"/>
        <v>189.06</v>
      </c>
    </row>
    <row r="31" spans="1:8" x14ac:dyDescent="0.3">
      <c r="B31" s="46" t="s">
        <v>21</v>
      </c>
      <c r="C31" s="47" t="s">
        <v>22</v>
      </c>
      <c r="D31" s="48" t="s">
        <v>23</v>
      </c>
      <c r="E31" s="47" t="str">
        <f>VLOOKUP(B31,[1]UPC!$B$12788:$D$12865,3,0)</f>
        <v>642026038317</v>
      </c>
      <c r="F31" s="47">
        <v>1</v>
      </c>
      <c r="G31" s="49">
        <v>58.1</v>
      </c>
      <c r="H31" s="50">
        <f t="shared" si="0"/>
        <v>58.1</v>
      </c>
    </row>
    <row r="32" spans="1:8" x14ac:dyDescent="0.3">
      <c r="A32" s="17"/>
      <c r="B32" s="40" t="s">
        <v>102</v>
      </c>
      <c r="C32" s="41">
        <v>99007</v>
      </c>
      <c r="D32" s="42" t="s">
        <v>103</v>
      </c>
      <c r="E32" s="61">
        <v>725113990078</v>
      </c>
      <c r="F32" s="41">
        <v>1</v>
      </c>
      <c r="G32" s="43">
        <v>20.39</v>
      </c>
      <c r="H32" s="44">
        <f t="shared" si="0"/>
        <v>20.39</v>
      </c>
    </row>
    <row r="33" spans="1:8" x14ac:dyDescent="0.3">
      <c r="A33" s="17"/>
      <c r="B33" s="40" t="s">
        <v>64</v>
      </c>
      <c r="C33" s="41" t="s">
        <v>65</v>
      </c>
      <c r="D33" s="42" t="s">
        <v>104</v>
      </c>
      <c r="E33" s="41"/>
      <c r="F33" s="41">
        <v>1</v>
      </c>
      <c r="G33" s="43">
        <v>456.07</v>
      </c>
      <c r="H33" s="44">
        <f t="shared" si="0"/>
        <v>456.07</v>
      </c>
    </row>
    <row r="34" spans="1:8" ht="14.4" thickBot="1" x14ac:dyDescent="0.35">
      <c r="A34" s="17"/>
      <c r="B34" s="56" t="s">
        <v>66</v>
      </c>
      <c r="C34" s="57" t="s">
        <v>67</v>
      </c>
      <c r="D34" s="58" t="s">
        <v>68</v>
      </c>
      <c r="E34" s="57"/>
      <c r="F34" s="57">
        <v>1</v>
      </c>
      <c r="G34" s="59">
        <v>282.26</v>
      </c>
      <c r="H34" s="60">
        <f t="shared" si="0"/>
        <v>282.26</v>
      </c>
    </row>
    <row r="35" spans="1:8" ht="14.4" thickBot="1" x14ac:dyDescent="0.35">
      <c r="H35" s="21"/>
    </row>
    <row r="36" spans="1:8" ht="14.4" thickBot="1" x14ac:dyDescent="0.35">
      <c r="D36" s="45" t="s">
        <v>105</v>
      </c>
      <c r="H36" s="21"/>
    </row>
    <row r="37" spans="1:8" x14ac:dyDescent="0.3">
      <c r="H37" s="21"/>
    </row>
    <row r="38" spans="1:8" ht="15" thickBot="1" x14ac:dyDescent="0.35">
      <c r="B38" s="9" t="s">
        <v>106</v>
      </c>
      <c r="C38"/>
      <c r="D38"/>
      <c r="H38" s="21"/>
    </row>
    <row r="39" spans="1:8" ht="15" thickBot="1" x14ac:dyDescent="0.35">
      <c r="B39" s="5" t="s">
        <v>79</v>
      </c>
      <c r="C39" s="5" t="s">
        <v>3</v>
      </c>
      <c r="D39" s="5" t="s">
        <v>4</v>
      </c>
      <c r="E39" s="5" t="s">
        <v>80</v>
      </c>
      <c r="F39" s="5" t="s">
        <v>107</v>
      </c>
      <c r="G39" s="5" t="s">
        <v>63</v>
      </c>
      <c r="H39" s="4" t="s">
        <v>81</v>
      </c>
    </row>
    <row r="40" spans="1:8" x14ac:dyDescent="0.3">
      <c r="A40" s="15"/>
      <c r="B40" s="24" t="s">
        <v>37</v>
      </c>
      <c r="C40" s="25" t="s">
        <v>38</v>
      </c>
      <c r="D40" s="26" t="s">
        <v>108</v>
      </c>
      <c r="E40" s="27" t="str">
        <f>VLOOKUP(B40,[1]UPC!$B$12788:$D$12865,3,0)</f>
        <v>725113922505</v>
      </c>
      <c r="F40" s="27">
        <v>7</v>
      </c>
      <c r="G40" s="36">
        <v>307.22000000000003</v>
      </c>
      <c r="H40" s="33">
        <f t="shared" ref="H40:H42" si="1">G40*$H$7</f>
        <v>307.22000000000003</v>
      </c>
    </row>
    <row r="41" spans="1:8" x14ac:dyDescent="0.3">
      <c r="A41" s="15"/>
      <c r="B41" s="28" t="s">
        <v>57</v>
      </c>
      <c r="C41" s="13" t="s">
        <v>58</v>
      </c>
      <c r="D41" s="14" t="s">
        <v>109</v>
      </c>
      <c r="E41" s="16" t="str">
        <f>VLOOKUP(B41,[1]UPC!$B$12788:$D$12865,3,0)</f>
        <v>725113927517</v>
      </c>
      <c r="F41" s="16">
        <v>93</v>
      </c>
      <c r="G41" s="35">
        <v>713.88</v>
      </c>
      <c r="H41" s="34">
        <f t="shared" si="1"/>
        <v>713.88</v>
      </c>
    </row>
    <row r="42" spans="1:8" ht="14.4" thickBot="1" x14ac:dyDescent="0.35">
      <c r="A42" s="15"/>
      <c r="B42" s="29" t="s">
        <v>53</v>
      </c>
      <c r="C42" s="30" t="s">
        <v>54</v>
      </c>
      <c r="D42" s="31" t="s">
        <v>110</v>
      </c>
      <c r="E42" s="32" t="str">
        <f>VLOOKUP(B42,[1]UPC!$B$12788:$D$12865,3,0)</f>
        <v>725113925513</v>
      </c>
      <c r="F42" s="32">
        <v>6</v>
      </c>
      <c r="G42" s="37">
        <v>351.53</v>
      </c>
      <c r="H42" s="38">
        <f t="shared" si="1"/>
        <v>351.53</v>
      </c>
    </row>
    <row r="43" spans="1:8" ht="14.4" thickBot="1" x14ac:dyDescent="0.35"/>
    <row r="44" spans="1:8" x14ac:dyDescent="0.3">
      <c r="B44" s="72" t="s">
        <v>111</v>
      </c>
      <c r="C44" s="73"/>
      <c r="E44" s="2"/>
    </row>
    <row r="45" spans="1:8" x14ac:dyDescent="0.3">
      <c r="B45" s="68" t="s">
        <v>69</v>
      </c>
      <c r="C45" s="69"/>
    </row>
    <row r="46" spans="1:8" x14ac:dyDescent="0.3">
      <c r="B46" s="68" t="s">
        <v>70</v>
      </c>
      <c r="C46" s="69"/>
    </row>
    <row r="47" spans="1:8" x14ac:dyDescent="0.3">
      <c r="B47" s="68" t="s">
        <v>71</v>
      </c>
      <c r="C47" s="69"/>
    </row>
    <row r="48" spans="1:8" x14ac:dyDescent="0.3">
      <c r="B48" s="68" t="s">
        <v>72</v>
      </c>
      <c r="C48" s="69"/>
    </row>
    <row r="49" spans="2:3" x14ac:dyDescent="0.3">
      <c r="B49" s="68" t="s">
        <v>73</v>
      </c>
      <c r="C49" s="69"/>
    </row>
    <row r="50" spans="2:3" x14ac:dyDescent="0.3">
      <c r="B50" s="68" t="s">
        <v>74</v>
      </c>
      <c r="C50" s="69"/>
    </row>
    <row r="51" spans="2:3" x14ac:dyDescent="0.3">
      <c r="B51" s="68" t="s">
        <v>75</v>
      </c>
      <c r="C51" s="69"/>
    </row>
    <row r="52" spans="2:3" x14ac:dyDescent="0.3">
      <c r="B52" s="68" t="s">
        <v>76</v>
      </c>
      <c r="C52" s="69"/>
    </row>
    <row r="53" spans="2:3" ht="14.4" thickBot="1" x14ac:dyDescent="0.35">
      <c r="B53" s="70" t="s">
        <v>77</v>
      </c>
      <c r="C53" s="71"/>
    </row>
  </sheetData>
  <mergeCells count="15">
    <mergeCell ref="C7:D7"/>
    <mergeCell ref="D2:H2"/>
    <mergeCell ref="G3:H3"/>
    <mergeCell ref="G4:H4"/>
    <mergeCell ref="F5:H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</mergeCells>
  <conditionalFormatting sqref="B1:B7">
    <cfRule type="duplicateValues" dxfId="5" priority="6"/>
  </conditionalFormatting>
  <conditionalFormatting sqref="B39">
    <cfRule type="duplicateValues" dxfId="4" priority="4"/>
  </conditionalFormatting>
  <conditionalFormatting sqref="B44:B53">
    <cfRule type="duplicateValues" dxfId="3" priority="2"/>
  </conditionalFormatting>
  <conditionalFormatting sqref="C1:C7">
    <cfRule type="duplicateValues" dxfId="2" priority="5"/>
  </conditionalFormatting>
  <conditionalFormatting sqref="C39">
    <cfRule type="duplicateValues" dxfId="1" priority="3"/>
  </conditionalFormatting>
  <conditionalFormatting sqref="C44:C53">
    <cfRule type="duplicateValues" dxfId="0" priority="1"/>
  </conditionalFormatting>
  <pageMargins left="0.25" right="0.25" top="0.75" bottom="0.75" header="0.3" footer="0.3"/>
  <pageSetup scale="61" orientation="portrait" r:id="rId1"/>
  <headerFooter>
    <oddFooter>&amp;LSump &amp; Sewage Pumps, Float Switch, Sump Basin&amp;CA13  1-23&amp;RPage &amp;P</oddFooter>
  </headerFooter>
  <ignoredErrors>
    <ignoredError sqref="E14 E1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BD1FC-1395-48AC-8715-7FADA3A7EF14}">
  <ds:schemaRefs>
    <ds:schemaRef ds:uri="http://purl.org/dc/dcmitype/"/>
    <ds:schemaRef ds:uri="http://schemas.microsoft.com/office/2006/documentManagement/types"/>
    <ds:schemaRef ds:uri="f14f2cb6-2691-4d9a-8abb-e1165d95c8a9"/>
    <ds:schemaRef ds:uri="http://schemas.microsoft.com/office/2006/metadata/properties"/>
    <ds:schemaRef ds:uri="http://purl.org/dc/elements/1.1/"/>
    <ds:schemaRef ds:uri="3c2dcf18-2759-4e3f-869c-9d5bef25fd5f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1D4BE1-0AE3-4C41-974F-A9B384808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13-Sump &amp; Sewage Pumps....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cp:lastPrinted>2023-02-24T14:58:40Z</cp:lastPrinted>
  <dcterms:created xsi:type="dcterms:W3CDTF">2015-06-18T16:45:11Z</dcterms:created>
  <dcterms:modified xsi:type="dcterms:W3CDTF">2024-01-04T20:03:57Z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